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F13" i="4"/>
  <c r="H13"/>
  <c r="I13"/>
  <c r="J13"/>
  <c r="K13"/>
  <c r="L13"/>
  <c r="M13"/>
  <c r="N13"/>
  <c r="O13"/>
  <c r="P13"/>
  <c r="Q13"/>
  <c r="R13"/>
  <c r="Q12"/>
  <c r="M12"/>
  <c r="L12"/>
  <c r="P12" s="1"/>
  <c r="R12" s="1"/>
  <c r="K12"/>
  <c r="J12"/>
  <c r="O12" s="1"/>
  <c r="I12"/>
  <c r="M11"/>
  <c r="Q11" s="1"/>
  <c r="L11"/>
  <c r="K11"/>
  <c r="J11"/>
  <c r="I11"/>
  <c r="O11" s="1"/>
  <c r="M10"/>
  <c r="L10"/>
  <c r="K10"/>
  <c r="J10"/>
  <c r="Q10" s="1"/>
  <c r="I10"/>
  <c r="P10" s="1"/>
  <c r="R10" s="1"/>
  <c r="P9"/>
  <c r="R9" s="1"/>
  <c r="M9"/>
  <c r="L9"/>
  <c r="K9"/>
  <c r="J9"/>
  <c r="Q9" s="1"/>
  <c r="I9"/>
  <c r="Q8"/>
  <c r="M8"/>
  <c r="L8"/>
  <c r="P8" s="1"/>
  <c r="R8" s="1"/>
  <c r="K8"/>
  <c r="J8"/>
  <c r="O8" s="1"/>
  <c r="I8"/>
  <c r="M7"/>
  <c r="L7"/>
  <c r="K7"/>
  <c r="J7"/>
  <c r="I7"/>
  <c r="O7" s="1"/>
  <c r="M5"/>
  <c r="L5"/>
  <c r="K5"/>
  <c r="J5"/>
  <c r="Q5" s="1"/>
  <c r="I5"/>
  <c r="P5" s="1"/>
  <c r="R5" s="1"/>
  <c r="O5" l="1"/>
  <c r="O10"/>
  <c r="Q7"/>
  <c r="O9"/>
  <c r="P7"/>
  <c r="R7" s="1"/>
  <c r="P11"/>
  <c r="R11" s="1"/>
  <c r="M6" l="1"/>
  <c r="L6"/>
  <c r="K6"/>
  <c r="J6"/>
  <c r="I6"/>
  <c r="P6" l="1"/>
  <c r="Q6"/>
  <c r="O6"/>
  <c r="R6" l="1"/>
</calcChain>
</file>

<file path=xl/sharedStrings.xml><?xml version="1.0" encoding="utf-8"?>
<sst xmlns="http://schemas.openxmlformats.org/spreadsheetml/2006/main" count="63" uniqueCount="51">
  <si>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</si>
  <si>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</si>
  <si>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</si>
  <si>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</si>
  <si>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</si>
  <si>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</si>
  <si>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</si>
  <si>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</si>
  <si>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</si>
  <si>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</si>
  <si>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</si>
  <si>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</si>
  <si>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</si>
  <si>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</si>
  <si>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</si>
  <si>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</si>
  <si>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</si>
  <si>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</si>
  <si>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</si>
  <si>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</si>
  <si>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</si>
  <si>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</si>
  <si>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</si>
  <si>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</si>
  <si>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</si>
  <si>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</si>
  <si>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</si>
  <si>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</si>
  <si>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</si>
  <si>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</si>
  <si>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</si>
  <si>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</si>
  <si>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AUX. ADMINISTRATIVO I</t>
  </si>
  <si>
    <t>DELEGACION NORDESTE</t>
  </si>
  <si>
    <t>MARIA ESTELA MOYA DE JESUS</t>
  </si>
  <si>
    <t>MARIA VIRGEN ALVARADO</t>
  </si>
  <si>
    <t>NERYS YAMILEY ROSARIO REYES</t>
  </si>
  <si>
    <t>ESTATUTO SIMPLIFICADO</t>
  </si>
  <si>
    <t>DE CARRERA</t>
  </si>
  <si>
    <t>Riesgos Laborales (1.1%) (2*)</t>
  </si>
  <si>
    <t>DELEGACION REGION NORTE</t>
  </si>
  <si>
    <t>ANA CRUZ  JAQUELINE  LUZON</t>
  </si>
  <si>
    <t xml:space="preserve">DIRECCION GENERAL DEL CATASTRO NACIONAL
Compensacion al Personal de Empleados Fijos de la Region Nordeste
correspondiente al mes de Julio 2021
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</si>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</sst>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topLeftCell="A2" zoomScale="60" zoomScaleNormal="60" zoomScaleSheetLayoutView="10" zoomScalePageLayoutView="25" workbookViewId="0">
      <selection activeCell="F16" sqref="F16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58"/>
      <c r="B1" s="58"/>
      <c r="C1" s="58"/>
      <c r="D1" s="59" t="s">
        <v>42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39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1" customFormat="1" ht="38.25" customHeight="1">
      <c r="A5" s="62">
        <v>1</v>
      </c>
      <c r="B5" s="63" t="s">
        <v>45</v>
      </c>
      <c r="C5" s="44" t="s">
        <v>33</v>
      </c>
      <c r="D5" s="64" t="s">
        <v>46</v>
      </c>
      <c r="E5" s="63" t="s">
        <v>44</v>
      </c>
      <c r="F5" s="62">
        <v>23100</v>
      </c>
      <c r="G5" s="62"/>
      <c r="H5" s="65">
        <v>25</v>
      </c>
      <c r="I5" s="51">
        <f t="shared" ref="I5:I12" si="0">+F5*2.87%</f>
        <v>662.97</v>
      </c>
      <c r="J5" s="51">
        <f t="shared" ref="J5:J12" si="1">+F5*7.1%</f>
        <v>1640.1</v>
      </c>
      <c r="K5" s="51">
        <f t="shared" ref="K5:K12" si="2">F5*1.1%</f>
        <v>254.10000000000002</v>
      </c>
      <c r="L5" s="51">
        <f t="shared" ref="L5:L12" si="3">+F5*3.04%</f>
        <v>702.24</v>
      </c>
      <c r="M5" s="51">
        <f t="shared" ref="M5:M12" si="4">+F5*7.09%</f>
        <v>1637.7900000000002</v>
      </c>
      <c r="N5" s="52">
        <v>1190.1199999999999</v>
      </c>
      <c r="O5" s="51">
        <f t="shared" ref="O5:O12" si="5">SUM(I5:N5)</f>
        <v>6087.32</v>
      </c>
      <c r="P5" s="51">
        <f t="shared" ref="P5:P12" si="6">+G5+H5+I5+L5+N5</f>
        <v>2580.33</v>
      </c>
      <c r="Q5" s="51">
        <f t="shared" ref="Q5:Q12" si="7">+J5+K5+M5</f>
        <v>3531.99</v>
      </c>
      <c r="R5" s="51">
        <f t="shared" ref="R5:R12" si="8">+F5-P5</f>
        <v>20519.669999999998</v>
      </c>
      <c r="S5" s="47">
        <v>111</v>
      </c>
    </row>
    <row r="6" spans="1:115" s="48" customFormat="1" ht="33.950000000000003" customHeight="1">
      <c r="A6" s="43">
        <v>2</v>
      </c>
      <c r="B6" s="44" t="s">
        <v>34</v>
      </c>
      <c r="C6" s="44" t="s">
        <v>33</v>
      </c>
      <c r="D6" s="44" t="s">
        <v>30</v>
      </c>
      <c r="E6" s="45" t="s">
        <v>38</v>
      </c>
      <c r="F6" s="46">
        <v>35000</v>
      </c>
      <c r="G6" s="50"/>
      <c r="H6" s="51">
        <v>25</v>
      </c>
      <c r="I6" s="51">
        <f t="shared" ref="I6:I12" si="9">+F6*2.87%</f>
        <v>1004.5</v>
      </c>
      <c r="J6" s="51">
        <f t="shared" ref="J6:J12" si="10">+F6*7.1%</f>
        <v>2485</v>
      </c>
      <c r="K6" s="51">
        <f t="shared" ref="K6:K12" si="11">F6*1.1%</f>
        <v>385.00000000000006</v>
      </c>
      <c r="L6" s="51">
        <f t="shared" ref="L6:L12" si="12">+F6*3.04%</f>
        <v>1064</v>
      </c>
      <c r="M6" s="51">
        <f t="shared" ref="M6:M12" si="13">+F6*7.09%</f>
        <v>2481.5</v>
      </c>
      <c r="N6" s="52">
        <v>1190.1199999999999</v>
      </c>
      <c r="O6" s="51">
        <f t="shared" ref="O6:O11" si="14">SUM(I6:N6)</f>
        <v>8610.119999999999</v>
      </c>
      <c r="P6" s="51">
        <f t="shared" ref="P6:P11" si="15">+G6+H6+I6+L6+N6</f>
        <v>3283.62</v>
      </c>
      <c r="Q6" s="51">
        <f t="shared" ref="Q6:Q12" si="16">+J6+K6+M6</f>
        <v>5351.5</v>
      </c>
      <c r="R6" s="51">
        <f t="shared" ref="R6:R11" si="17">+F6-P6</f>
        <v>31716.38</v>
      </c>
      <c r="S6" s="47">
        <v>111</v>
      </c>
    </row>
    <row r="7" spans="1:115" s="48" customFormat="1" ht="33.950000000000003" customHeight="1">
      <c r="A7" s="43">
        <v>3</v>
      </c>
      <c r="B7" s="44" t="s">
        <v>41</v>
      </c>
      <c r="C7" s="44" t="s">
        <v>40</v>
      </c>
      <c r="D7" s="44" t="s">
        <v>31</v>
      </c>
      <c r="E7" s="45" t="s">
        <v>38</v>
      </c>
      <c r="F7" s="49">
        <v>28875</v>
      </c>
      <c r="G7" s="50"/>
      <c r="H7" s="51">
        <v>25</v>
      </c>
      <c r="I7" s="51">
        <f t="shared" ref="I7:I12" si="18">+F7*2.87%</f>
        <v>828.71249999999998</v>
      </c>
      <c r="J7" s="51">
        <f t="shared" ref="J7:J12" si="19">+F7*7.1%</f>
        <v>2050.125</v>
      </c>
      <c r="K7" s="51">
        <f t="shared" ref="K7:K12" si="20">F7*1.1%</f>
        <v>317.62500000000006</v>
      </c>
      <c r="L7" s="51">
        <f t="shared" ref="L7:L12" si="21">+F7*3.04%</f>
        <v>877.8</v>
      </c>
      <c r="M7" s="51">
        <f t="shared" ref="M7:M12" si="22">+F7*7.09%</f>
        <v>2047.2375000000002</v>
      </c>
      <c r="N7" s="52">
        <v>1190.1199999999999</v>
      </c>
      <c r="O7" s="51">
        <f t="shared" ref="O7:O12" si="23">SUM(I7:N7)</f>
        <v>7311.62</v>
      </c>
      <c r="P7" s="51">
        <f t="shared" ref="P7:P12" si="24">+G7+H7+I7+L7+N7</f>
        <v>2921.6324999999997</v>
      </c>
      <c r="Q7" s="51">
        <f t="shared" ref="Q7:Q13" si="25">+J7+K7+M7</f>
        <v>4414.9875000000002</v>
      </c>
      <c r="R7" s="51">
        <f t="shared" ref="R7:R12" si="26">+F7-P7</f>
        <v>25953.3675</v>
      </c>
      <c r="S7" s="47">
        <v>111</v>
      </c>
    </row>
    <row r="8" spans="1:115" s="48" customFormat="1" ht="33.950000000000003" customHeight="1">
      <c r="A8" s="43">
        <v>4</v>
      </c>
      <c r="B8" s="44" t="s">
        <v>47</v>
      </c>
      <c r="C8" s="44" t="s">
        <v>33</v>
      </c>
      <c r="D8" s="44" t="s">
        <v>48</v>
      </c>
      <c r="E8" s="45" t="s">
        <v>44</v>
      </c>
      <c r="F8" s="49">
        <v>20000</v>
      </c>
      <c r="G8" s="50"/>
      <c r="H8" s="51">
        <v>25</v>
      </c>
      <c r="I8" s="51">
        <f t="shared" si="18"/>
        <v>574</v>
      </c>
      <c r="J8" s="51">
        <f t="shared" si="19"/>
        <v>1419.9999999999998</v>
      </c>
      <c r="K8" s="51">
        <f t="shared" si="20"/>
        <v>220.00000000000003</v>
      </c>
      <c r="L8" s="51">
        <f t="shared" si="21"/>
        <v>608</v>
      </c>
      <c r="M8" s="51">
        <f t="shared" si="22"/>
        <v>1418</v>
      </c>
      <c r="N8" s="52">
        <v>1190.1199999999999</v>
      </c>
      <c r="O8" s="51">
        <f t="shared" si="23"/>
        <v>5430.12</v>
      </c>
      <c r="P8" s="51">
        <f t="shared" si="24"/>
        <v>2397.12</v>
      </c>
      <c r="Q8" s="51">
        <f t="shared" si="25"/>
        <v>3058</v>
      </c>
      <c r="R8" s="51">
        <f t="shared" si="26"/>
        <v>17602.88</v>
      </c>
      <c r="S8" s="47">
        <v>111</v>
      </c>
    </row>
    <row r="9" spans="1:115" s="48" customFormat="1" ht="33.950000000000003" customHeight="1">
      <c r="A9" s="43">
        <v>5</v>
      </c>
      <c r="B9" s="44" t="s">
        <v>49</v>
      </c>
      <c r="C9" s="44" t="s">
        <v>33</v>
      </c>
      <c r="D9" s="44" t="s">
        <v>50</v>
      </c>
      <c r="E9" s="45" t="s">
        <v>44</v>
      </c>
      <c r="F9" s="49">
        <v>26000</v>
      </c>
      <c r="G9" s="50"/>
      <c r="H9" s="51">
        <v>25</v>
      </c>
      <c r="I9" s="51">
        <f t="shared" si="18"/>
        <v>746.2</v>
      </c>
      <c r="J9" s="51">
        <f t="shared" si="19"/>
        <v>1845.9999999999998</v>
      </c>
      <c r="K9" s="51">
        <f t="shared" si="20"/>
        <v>286.00000000000006</v>
      </c>
      <c r="L9" s="51">
        <f t="shared" si="21"/>
        <v>790.4</v>
      </c>
      <c r="M9" s="51">
        <f t="shared" si="22"/>
        <v>1843.4</v>
      </c>
      <c r="N9" s="52">
        <v>1190.1199999999999</v>
      </c>
      <c r="O9" s="51">
        <f t="shared" si="23"/>
        <v>6702.12</v>
      </c>
      <c r="P9" s="51">
        <f t="shared" si="24"/>
        <v>2751.72</v>
      </c>
      <c r="Q9" s="51">
        <f t="shared" si="25"/>
        <v>3975.4</v>
      </c>
      <c r="R9" s="51">
        <f t="shared" si="26"/>
        <v>23248.28</v>
      </c>
      <c r="S9" s="47">
        <v>111</v>
      </c>
    </row>
    <row r="10" spans="1:115" s="48" customFormat="1" ht="33.950000000000003" customHeight="1">
      <c r="A10" s="43">
        <v>6</v>
      </c>
      <c r="B10" s="44" t="s">
        <v>35</v>
      </c>
      <c r="C10" s="44" t="s">
        <v>33</v>
      </c>
      <c r="D10" s="44" t="s">
        <v>29</v>
      </c>
      <c r="E10" s="45" t="s">
        <v>37</v>
      </c>
      <c r="F10" s="46">
        <v>17600</v>
      </c>
      <c r="G10" s="50"/>
      <c r="H10" s="51">
        <v>25</v>
      </c>
      <c r="I10" s="51">
        <f t="shared" si="18"/>
        <v>505.12</v>
      </c>
      <c r="J10" s="51">
        <f t="shared" si="19"/>
        <v>1249.5999999999999</v>
      </c>
      <c r="K10" s="51">
        <f t="shared" si="20"/>
        <v>193.60000000000002</v>
      </c>
      <c r="L10" s="51">
        <f t="shared" si="21"/>
        <v>535.04</v>
      </c>
      <c r="M10" s="51">
        <f t="shared" si="22"/>
        <v>1247.8400000000001</v>
      </c>
      <c r="N10" s="52">
        <v>1190.1199999999999</v>
      </c>
      <c r="O10" s="51">
        <f t="shared" si="23"/>
        <v>4921.32</v>
      </c>
      <c r="P10" s="51">
        <f t="shared" si="24"/>
        <v>2255.2799999999997</v>
      </c>
      <c r="Q10" s="51">
        <f t="shared" si="25"/>
        <v>2691.04</v>
      </c>
      <c r="R10" s="51">
        <f t="shared" si="26"/>
        <v>15344.720000000001</v>
      </c>
      <c r="S10" s="47">
        <v>111</v>
      </c>
    </row>
    <row r="11" spans="1:115" s="48" customFormat="1" ht="33.950000000000003" customHeight="1">
      <c r="A11" s="43">
        <v>7</v>
      </c>
      <c r="B11" s="66" t="s">
        <v>36</v>
      </c>
      <c r="C11" s="66" t="s">
        <v>33</v>
      </c>
      <c r="D11" s="66" t="s">
        <v>32</v>
      </c>
      <c r="E11" s="67" t="s">
        <v>38</v>
      </c>
      <c r="F11" s="54">
        <v>22000</v>
      </c>
      <c r="G11" s="55"/>
      <c r="H11" s="56">
        <v>25</v>
      </c>
      <c r="I11" s="56">
        <f t="shared" si="18"/>
        <v>631.4</v>
      </c>
      <c r="J11" s="56">
        <f t="shared" si="19"/>
        <v>1561.9999999999998</v>
      </c>
      <c r="K11" s="56">
        <f t="shared" si="20"/>
        <v>242.00000000000003</v>
      </c>
      <c r="L11" s="56">
        <f t="shared" si="21"/>
        <v>668.8</v>
      </c>
      <c r="M11" s="56">
        <f t="shared" si="22"/>
        <v>1559.8000000000002</v>
      </c>
      <c r="N11" s="68">
        <v>1190.1199999999999</v>
      </c>
      <c r="O11" s="56">
        <f t="shared" si="23"/>
        <v>5854.12</v>
      </c>
      <c r="P11" s="56">
        <f t="shared" si="24"/>
        <v>2515.3199999999997</v>
      </c>
      <c r="Q11" s="56">
        <f t="shared" si="25"/>
        <v>3363.8</v>
      </c>
      <c r="R11" s="56">
        <f t="shared" si="26"/>
        <v>19484.68</v>
      </c>
      <c r="S11" s="57">
        <v>111</v>
      </c>
    </row>
    <row r="12" spans="1:115" s="48" customFormat="1" ht="33.950000000000003" customHeight="1" thickBot="1">
      <c r="A12" s="43">
        <v>8</v>
      </c>
      <c r="B12" s="44" t="s">
        <v>43</v>
      </c>
      <c r="C12" s="44" t="s">
        <v>33</v>
      </c>
      <c r="D12" s="44" t="s">
        <v>31</v>
      </c>
      <c r="E12" s="45" t="s">
        <v>44</v>
      </c>
      <c r="F12" s="46">
        <v>28875</v>
      </c>
      <c r="G12" s="50"/>
      <c r="H12" s="51">
        <v>25</v>
      </c>
      <c r="I12" s="51">
        <f t="shared" si="18"/>
        <v>828.71249999999998</v>
      </c>
      <c r="J12" s="51">
        <f t="shared" si="19"/>
        <v>2050.125</v>
      </c>
      <c r="K12" s="51">
        <f t="shared" si="20"/>
        <v>317.62500000000006</v>
      </c>
      <c r="L12" s="51">
        <f t="shared" si="21"/>
        <v>877.8</v>
      </c>
      <c r="M12" s="51">
        <f t="shared" si="22"/>
        <v>2047.2375000000002</v>
      </c>
      <c r="N12" s="52">
        <v>1190.1199999999999</v>
      </c>
      <c r="O12" s="51">
        <f t="shared" si="23"/>
        <v>7311.62</v>
      </c>
      <c r="P12" s="51">
        <f t="shared" si="24"/>
        <v>2921.6324999999997</v>
      </c>
      <c r="Q12" s="51">
        <f t="shared" si="25"/>
        <v>4414.9875000000002</v>
      </c>
      <c r="R12" s="51">
        <f t="shared" si="26"/>
        <v>25953.3675</v>
      </c>
      <c r="S12" s="47">
        <v>111</v>
      </c>
    </row>
    <row r="13" spans="1:115" s="5" customFormat="1" ht="33.950000000000003" customHeight="1" thickBot="1">
      <c r="A13" s="53"/>
      <c r="B13" s="69" t="s">
        <v>27</v>
      </c>
      <c r="C13" s="70"/>
      <c r="D13" s="70"/>
      <c r="E13" s="71"/>
      <c r="F13" s="72">
        <f>SUM(F5:F12)</f>
        <v>201450</v>
      </c>
      <c r="G13" s="73"/>
      <c r="H13" s="74">
        <f>SUM(H5:H12)</f>
        <v>200</v>
      </c>
      <c r="I13" s="74">
        <f>SUM(I5:I12)</f>
        <v>5781.6149999999989</v>
      </c>
      <c r="J13" s="74">
        <f>SUM(J5:J12)</f>
        <v>14302.95</v>
      </c>
      <c r="K13" s="75">
        <f>SUM(K5:K12)</f>
        <v>2215.9500000000003</v>
      </c>
      <c r="L13" s="74">
        <f>SUM(L5:L12)</f>
        <v>6124.08</v>
      </c>
      <c r="M13" s="74">
        <f>SUM(M5:M12)</f>
        <v>14282.805</v>
      </c>
      <c r="N13" s="73">
        <f>SUM(N5:N12)</f>
        <v>9520.9599999999991</v>
      </c>
      <c r="O13" s="74">
        <f>SUM(O5:O12)</f>
        <v>52228.36</v>
      </c>
      <c r="P13" s="74">
        <f>SUM(P5:P12)</f>
        <v>21626.654999999999</v>
      </c>
      <c r="Q13" s="74">
        <f>SUM(Q5:Q12)</f>
        <v>30801.705000000002</v>
      </c>
      <c r="R13" s="74">
        <f>SUM(R5:R12)</f>
        <v>179823.345</v>
      </c>
      <c r="S13" s="76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60" t="s">
        <v>28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2021-07-29T13:42:04Z</dcterms:modified>
</cp:coreProperties>
</file>